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F:\コンピュータリテラシ\JM21\7th_0602\"/>
    </mc:Choice>
  </mc:AlternateContent>
  <xr:revisionPtr revIDLastSave="0" documentId="8_{A6CBB87B-E64C-42F6-9FB0-63940B089E3C}" xr6:coauthVersionLast="47" xr6:coauthVersionMax="47" xr10:uidLastSave="{00000000-0000-0000-0000-000000000000}"/>
  <bookViews>
    <workbookView xWindow="16152" yWindow="864" windowWidth="22332" windowHeight="1480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F18" i="1" l="1"/>
  <c r="F19" i="1"/>
  <c r="F20" i="1"/>
  <c r="F21" i="1"/>
  <c r="F17" i="1"/>
  <c r="F22" i="1" s="1"/>
  <c r="B18" i="1"/>
  <c r="B17" i="1"/>
  <c r="G22" i="1"/>
  <c r="E21" i="1"/>
  <c r="E20" i="1"/>
  <c r="E19" i="1"/>
  <c r="E18" i="1"/>
  <c r="E17" i="1"/>
  <c r="D13" i="1"/>
  <c r="F13" i="1" s="1"/>
  <c r="C13" i="1"/>
  <c r="D12" i="1"/>
  <c r="F12" i="1" s="1"/>
  <c r="C12" i="1"/>
  <c r="D11" i="1"/>
  <c r="F11" i="1" s="1"/>
  <c r="C11" i="1"/>
  <c r="D10" i="1"/>
  <c r="F10" i="1" s="1"/>
  <c r="C10" i="1"/>
  <c r="D9" i="1"/>
  <c r="F9" i="1" s="1"/>
  <c r="C9" i="1"/>
  <c r="F8" i="1"/>
  <c r="D8" i="1"/>
  <c r="C8" i="1"/>
  <c r="D7" i="1"/>
  <c r="F7" i="1" s="1"/>
  <c r="C7" i="1"/>
  <c r="D6" i="1"/>
  <c r="F6" i="1" s="1"/>
  <c r="C6" i="1"/>
  <c r="D5" i="1"/>
  <c r="F5" i="1" s="1"/>
  <c r="C5" i="1"/>
  <c r="B19" i="1" l="1"/>
</calcChain>
</file>

<file path=xl/sharedStrings.xml><?xml version="1.0" encoding="utf-8"?>
<sst xmlns="http://schemas.openxmlformats.org/spreadsheetml/2006/main" count="36" uniqueCount="25">
  <si>
    <t>安藤奈津</t>
  </si>
  <si>
    <t>ドリンク販売一覧</t>
  </si>
  <si>
    <t>入力表</t>
  </si>
  <si>
    <t>商品一覧表</t>
  </si>
  <si>
    <t>伝票番号</t>
  </si>
  <si>
    <t>コード</t>
  </si>
  <si>
    <t>ドリンク名</t>
  </si>
  <si>
    <t>単価</t>
  </si>
  <si>
    <t>個数</t>
  </si>
  <si>
    <t>金額</t>
  </si>
  <si>
    <t>備考</t>
  </si>
  <si>
    <t>テイクアウト</t>
  </si>
  <si>
    <t>ミルクティー</t>
  </si>
  <si>
    <t>ココア</t>
  </si>
  <si>
    <t>コーヒー</t>
  </si>
  <si>
    <t>チョコレート</t>
  </si>
  <si>
    <t>ストロベリー</t>
  </si>
  <si>
    <t>テーブル</t>
  </si>
  <si>
    <t>動向表</t>
  </si>
  <si>
    <t>売上集計表</t>
  </si>
  <si>
    <t>種別</t>
  </si>
  <si>
    <t>組数</t>
  </si>
  <si>
    <t>売上個数</t>
    <rPh sb="2" eb="3">
      <t>コ</t>
    </rPh>
    <phoneticPr fontId="2"/>
  </si>
  <si>
    <t>売上金額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</si>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</sst>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10" xfId="0" applyBorder="1">
      <alignment vertical="center"/>
    </xf>
    <xf numFmtId="38" fontId="0" fillId="0" borderId="10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G18" sqref="G18:G21"/>
    </sheetView>
  </sheetViews>
  <sheetFormatPr defaultRowHeight="18" x14ac:dyDescent="0.45"/>
  <cols>
    <col min="1" max="1" width="13" customWidth="1"/>
    <col min="2" max="2" width="6.09765625" bestFit="1" customWidth="1"/>
    <col min="3" max="3" width="14.09765625" customWidth="1"/>
    <col min="4" max="4" width="6.09765625" customWidth="1"/>
    <col min="5" max="5" width="13.09765625" customWidth="1"/>
    <col min="7" max="7" width="12.8984375" customWidth="1"/>
    <col min="8" max="8" width="3.59765625" customWidth="1"/>
    <col min="9" max="9" width="6.09765625" customWidth="1"/>
    <col min="10" max="10" width="13.59765625" customWidth="1"/>
    <col min="11" max="11" width="5.19921875" bestFit="1" customWidth="1"/>
  </cols>
  <sheetData>
    <row r="1" spans="1:11" ht="22.2" x14ac:dyDescent="0.45">
      <c r="A1" t="s">
        <v>0</v>
      </c>
      <c r="C1" s="1" t="s">
        <v>1</v>
      </c>
    </row>
    <row r="3" spans="1:11" x14ac:dyDescent="0.45">
      <c r="A3" t="s">
        <v>2</v>
      </c>
      <c r="I3" t="s">
        <v>3</v>
      </c>
    </row>
    <row r="4" spans="1:11" s="5" customFormat="1" x14ac:dyDescent="0.45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I4" s="6" t="s">
        <v>5</v>
      </c>
      <c r="J4" s="6" t="s">
        <v>6</v>
      </c>
      <c r="K4" s="6" t="s">
        <v>7</v>
      </c>
    </row>
    <row r="5" spans="1:11" x14ac:dyDescent="0.45">
      <c r="A5" s="7">
        <v>1</v>
      </c>
      <c r="B5" s="8">
        <v>103</v>
      </c>
      <c r="C5" s="8" t="str">
        <f>VLOOKUP(B5,$I$5:$K$9,2)</f>
        <v>コーヒー</v>
      </c>
      <c r="D5" s="8">
        <f>VLOOKUP(B5,$I$5:$K$9,3)</f>
        <v>100</v>
      </c>
      <c r="E5" s="8">
        <v>2</v>
      </c>
      <c r="F5" s="9">
        <f>D5*E5</f>
        <v>200</v>
      </c>
      <c r="G5" s="10" t="s">
        <v>11</v>
      </c>
      <c r="I5" s="8">
        <v>101</v>
      </c>
      <c r="J5" s="8" t="s">
        <v>12</v>
      </c>
      <c r="K5" s="8">
        <v>110</v>
      </c>
    </row>
    <row r="6" spans="1:11" x14ac:dyDescent="0.45">
      <c r="A6" s="11"/>
      <c r="B6" s="8">
        <v>105</v>
      </c>
      <c r="C6" s="8" t="str">
        <f t="shared" ref="C6:C13" si="0">VLOOKUP(B6,$I$5:$K$9,2)</f>
        <v>ストロベリー</v>
      </c>
      <c r="D6" s="8">
        <f t="shared" ref="D6:D13" si="1">VLOOKUP(B6,$I$5:$K$9,3)</f>
        <v>120</v>
      </c>
      <c r="E6" s="8">
        <v>1</v>
      </c>
      <c r="F6" s="9">
        <f t="shared" ref="F6:F13" si="2">D6*E6</f>
        <v>120</v>
      </c>
      <c r="G6" s="12"/>
      <c r="I6" s="8">
        <v>102</v>
      </c>
      <c r="J6" s="8" t="s">
        <v>13</v>
      </c>
      <c r="K6" s="8">
        <v>100</v>
      </c>
    </row>
    <row r="7" spans="1:11" x14ac:dyDescent="0.45">
      <c r="A7" s="13"/>
      <c r="B7" s="8">
        <v>101</v>
      </c>
      <c r="C7" s="8" t="str">
        <f t="shared" si="0"/>
        <v>ミルクティー</v>
      </c>
      <c r="D7" s="8">
        <f t="shared" si="1"/>
        <v>110</v>
      </c>
      <c r="E7" s="8">
        <v>3</v>
      </c>
      <c r="F7" s="9">
        <f t="shared" si="2"/>
        <v>330</v>
      </c>
      <c r="G7" s="14"/>
      <c r="I7" s="8">
        <v>103</v>
      </c>
      <c r="J7" s="8" t="s">
        <v>14</v>
      </c>
      <c r="K7" s="8">
        <v>100</v>
      </c>
    </row>
    <row r="8" spans="1:11" x14ac:dyDescent="0.45">
      <c r="A8" s="11">
        <v>2</v>
      </c>
      <c r="B8" s="15">
        <v>101</v>
      </c>
      <c r="C8" s="15" t="str">
        <f t="shared" si="0"/>
        <v>ミルクティー</v>
      </c>
      <c r="D8" s="15">
        <f t="shared" si="1"/>
        <v>110</v>
      </c>
      <c r="E8" s="15">
        <v>5</v>
      </c>
      <c r="F8" s="16">
        <f t="shared" si="2"/>
        <v>550</v>
      </c>
      <c r="G8" s="12" t="s">
        <v>11</v>
      </c>
      <c r="I8" s="8">
        <v>104</v>
      </c>
      <c r="J8" s="8" t="s">
        <v>15</v>
      </c>
      <c r="K8" s="8">
        <v>120</v>
      </c>
    </row>
    <row r="9" spans="1:11" x14ac:dyDescent="0.45">
      <c r="A9" s="11"/>
      <c r="B9" s="17">
        <v>103</v>
      </c>
      <c r="C9" s="17" t="str">
        <f t="shared" si="0"/>
        <v>コーヒー</v>
      </c>
      <c r="D9" s="17">
        <f t="shared" si="1"/>
        <v>100</v>
      </c>
      <c r="E9" s="17">
        <v>1</v>
      </c>
      <c r="F9" s="18">
        <f t="shared" si="2"/>
        <v>100</v>
      </c>
      <c r="G9" s="12"/>
      <c r="I9" s="8">
        <v>105</v>
      </c>
      <c r="J9" s="8" t="s">
        <v>16</v>
      </c>
      <c r="K9" s="8">
        <v>120</v>
      </c>
    </row>
    <row r="10" spans="1:11" x14ac:dyDescent="0.45">
      <c r="A10" s="7">
        <v>3</v>
      </c>
      <c r="B10" s="8">
        <v>102</v>
      </c>
      <c r="C10" s="8" t="str">
        <f t="shared" si="0"/>
        <v>ココア</v>
      </c>
      <c r="D10" s="8">
        <f t="shared" si="1"/>
        <v>100</v>
      </c>
      <c r="E10" s="8">
        <v>2</v>
      </c>
      <c r="F10" s="9">
        <f t="shared" si="2"/>
        <v>200</v>
      </c>
      <c r="G10" s="10" t="s">
        <v>17</v>
      </c>
    </row>
    <row r="11" spans="1:11" x14ac:dyDescent="0.45">
      <c r="A11" s="13"/>
      <c r="B11" s="8">
        <v>101</v>
      </c>
      <c r="C11" s="8" t="str">
        <f t="shared" si="0"/>
        <v>ミルクティー</v>
      </c>
      <c r="D11" s="8">
        <f t="shared" si="1"/>
        <v>110</v>
      </c>
      <c r="E11" s="8">
        <v>1</v>
      </c>
      <c r="F11" s="9">
        <f t="shared" si="2"/>
        <v>110</v>
      </c>
      <c r="G11" s="14"/>
    </row>
    <row r="12" spans="1:11" x14ac:dyDescent="0.45">
      <c r="A12" s="11">
        <v>4</v>
      </c>
      <c r="B12" s="19">
        <v>105</v>
      </c>
      <c r="C12" s="19" t="str">
        <f t="shared" si="0"/>
        <v>ストロベリー</v>
      </c>
      <c r="D12" s="19">
        <f t="shared" si="1"/>
        <v>120</v>
      </c>
      <c r="E12" s="19">
        <v>5</v>
      </c>
      <c r="F12" s="20">
        <f t="shared" si="2"/>
        <v>600</v>
      </c>
      <c r="G12" s="12" t="s">
        <v>17</v>
      </c>
    </row>
    <row r="13" spans="1:11" x14ac:dyDescent="0.45">
      <c r="A13" s="21">
        <v>5</v>
      </c>
      <c r="B13" s="8">
        <v>104</v>
      </c>
      <c r="C13" s="8" t="str">
        <f t="shared" si="0"/>
        <v>チョコレート</v>
      </c>
      <c r="D13" s="8">
        <f t="shared" si="1"/>
        <v>120</v>
      </c>
      <c r="E13" s="8">
        <v>3</v>
      </c>
      <c r="F13" s="9">
        <f t="shared" si="2"/>
        <v>360</v>
      </c>
      <c r="G13" s="22" t="s">
        <v>11</v>
      </c>
    </row>
    <row r="15" spans="1:11" x14ac:dyDescent="0.45">
      <c r="A15" t="s">
        <v>18</v>
      </c>
      <c r="D15" t="s">
        <v>19</v>
      </c>
    </row>
    <row r="16" spans="1:11" s="5" customFormat="1" x14ac:dyDescent="0.45">
      <c r="A16" s="6" t="s">
        <v>20</v>
      </c>
      <c r="B16" s="6" t="s">
        <v>21</v>
      </c>
      <c r="D16" s="6" t="s">
        <v>5</v>
      </c>
      <c r="E16" s="6" t="s">
        <v>6</v>
      </c>
      <c r="F16" s="6" t="s">
        <v>22</v>
      </c>
      <c r="G16" s="6" t="s">
        <v>23</v>
      </c>
    </row>
    <row r="17" spans="1:7" x14ac:dyDescent="0.45">
      <c r="A17" s="8" t="s">
        <v>11</v>
      </c>
      <c r="B17" s="8">
        <f>COUNTIF($G$5:$G$13,A17)</f>
        <v>3</v>
      </c>
      <c r="D17" s="8">
        <v>101</v>
      </c>
      <c r="E17" s="8" t="str">
        <f>VLOOKUP(D17,$I$5:$K$9,2)</f>
        <v>ミルクティー</v>
      </c>
      <c r="F17" s="8">
        <f>SUMIF($B$5:$B$13,D17,$E$5:$E$13)</f>
        <v>9</v>
      </c>
      <c r="G17" s="9">
        <f>SUMIF($B$5:$B$13,D17,$F$5:$F$13)</f>
        <v>990</v>
      </c>
    </row>
    <row r="18" spans="1:7" x14ac:dyDescent="0.45">
      <c r="A18" s="8" t="s">
        <v>17</v>
      </c>
      <c r="B18" s="8">
        <f>COUNTIF($G$5:$G$13,A18)</f>
        <v>2</v>
      </c>
      <c r="D18" s="8">
        <v>102</v>
      </c>
      <c r="E18" s="8" t="str">
        <f t="shared" ref="E18:E21" si="3">VLOOKUP(D18,$I$5:$K$9,2)</f>
        <v>ココア</v>
      </c>
      <c r="F18" s="8">
        <f t="shared" ref="F18:F21" si="4">SUMIF($B$5:$B$13,D18,$E$5:$E$13)</f>
        <v>2</v>
      </c>
      <c r="G18" s="9">
        <f t="shared" ref="G18:G21" si="5">SUMIF($B$5:$B$13,D18,$F$5:$F$13)</f>
        <v>200</v>
      </c>
    </row>
    <row r="19" spans="1:7" x14ac:dyDescent="0.45">
      <c r="A19" s="23" t="s">
        <v>24</v>
      </c>
      <c r="B19" s="8">
        <f>SUM(B17:B18)</f>
        <v>5</v>
      </c>
      <c r="D19" s="8">
        <v>103</v>
      </c>
      <c r="E19" s="8" t="str">
        <f t="shared" si="3"/>
        <v>コーヒー</v>
      </c>
      <c r="F19" s="8">
        <f t="shared" si="4"/>
        <v>3</v>
      </c>
      <c r="G19" s="9">
        <f t="shared" si="5"/>
        <v>300</v>
      </c>
    </row>
    <row r="20" spans="1:7" x14ac:dyDescent="0.45">
      <c r="D20" s="8">
        <v>104</v>
      </c>
      <c r="E20" s="8" t="str">
        <f t="shared" si="3"/>
        <v>チョコレート</v>
      </c>
      <c r="F20" s="8">
        <f t="shared" si="4"/>
        <v>3</v>
      </c>
      <c r="G20" s="9">
        <f t="shared" si="5"/>
        <v>360</v>
      </c>
    </row>
    <row r="21" spans="1:7" x14ac:dyDescent="0.45">
      <c r="D21" s="8">
        <v>105</v>
      </c>
      <c r="E21" s="8" t="str">
        <f t="shared" si="3"/>
        <v>ストロベリー</v>
      </c>
      <c r="F21" s="8">
        <f t="shared" si="4"/>
        <v>6</v>
      </c>
      <c r="G21" s="9">
        <f t="shared" si="5"/>
        <v>720</v>
      </c>
    </row>
    <row r="22" spans="1:7" x14ac:dyDescent="0.45">
      <c r="E22" s="23" t="s">
        <v>24</v>
      </c>
      <c r="F22" s="8">
        <f>SUM(F17:F21)</f>
        <v>23</v>
      </c>
      <c r="G22" s="9">
        <f>SUM(G17:G21)</f>
        <v>2570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小林勝</dc:creator>
  <cp:lastModifiedBy>小林勝</cp:lastModifiedBy>
  <dcterms:created xsi:type="dcterms:W3CDTF">2016-05-23T13:37:06Z</dcterms:created>
  <dcterms:modified xsi:type="dcterms:W3CDTF">2021-06-13T02:15:28Z</dcterms:modified>
</cp:coreProperties>
</file>